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heckCompatibility="1" defaultThemeVersion="124226"/>
  <bookViews>
    <workbookView xWindow="120" yWindow="2025" windowWidth="15120" windowHeight="6090" activeTab="1"/>
  </bookViews>
  <sheets>
    <sheet name="январь" sheetId="2" r:id="rId1"/>
    <sheet name="февраль" sheetId="3" r:id="rId2"/>
  </sheets>
  <calcPr calcId="125725"/>
</workbook>
</file>

<file path=xl/calcChain.xml><?xml version="1.0" encoding="utf-8"?>
<calcChain xmlns="http://schemas.openxmlformats.org/spreadsheetml/2006/main">
  <c r="E19" i="3"/>
  <c r="B16"/>
  <c r="F18" i="2"/>
  <c r="F11" l="1"/>
  <c r="C16"/>
  <c r="D16"/>
  <c r="E16"/>
  <c r="F16"/>
  <c r="B16"/>
  <c r="F15"/>
  <c r="F17"/>
  <c r="E19"/>
  <c r="F19" s="1"/>
  <c r="E26"/>
  <c r="C9"/>
  <c r="D9"/>
  <c r="E9"/>
  <c r="F9"/>
  <c r="B9"/>
  <c r="F8"/>
  <c r="F10"/>
  <c r="F12"/>
  <c r="F18" i="3" l="1"/>
  <c r="F11"/>
  <c r="F15" l="1"/>
  <c r="E23"/>
  <c r="F23" s="1"/>
  <c r="F10"/>
  <c r="F12"/>
  <c r="F26" l="1"/>
  <c r="E26"/>
  <c r="F17"/>
  <c r="C16"/>
  <c r="D16"/>
  <c r="C9"/>
  <c r="D9"/>
  <c r="E9"/>
  <c r="B9"/>
  <c r="F8"/>
  <c r="E16" l="1"/>
  <c r="F16" s="1"/>
  <c r="F19"/>
  <c r="F9"/>
</calcChain>
</file>

<file path=xl/sharedStrings.xml><?xml version="1.0" encoding="utf-8"?>
<sst xmlns="http://schemas.openxmlformats.org/spreadsheetml/2006/main" count="60" uniqueCount="22">
  <si>
    <t>ЗАО "Энергетика и связь строительства"</t>
  </si>
  <si>
    <t>МУП "Похвистневоэнерго"</t>
  </si>
  <si>
    <t>ООО "Энергонефть Самара"</t>
  </si>
  <si>
    <t>Наименование тарифных групп потребителей э/энергии (мощности)</t>
  </si>
  <si>
    <t>Базовые потребители, тыс.кВт.ч.</t>
  </si>
  <si>
    <t>Население, тыс.кВт.ч.</t>
  </si>
  <si>
    <t>Прочие потребители, тыс.кВт.ч,  в т.ч.</t>
  </si>
  <si>
    <t>бюджетные потребители, тыс.кВт.ч.</t>
  </si>
  <si>
    <t>ВН</t>
  </si>
  <si>
    <t>СН1</t>
  </si>
  <si>
    <t>СН2</t>
  </si>
  <si>
    <t>НН</t>
  </si>
  <si>
    <t>ИТОГО:</t>
  </si>
  <si>
    <t>Мощность. Прочие потребители, МВт</t>
  </si>
  <si>
    <t>ВСЕГО э/э</t>
  </si>
  <si>
    <t>Информация об объеме фактического полезного отпуска э/энергии и мощности по тарифным группам в разрезе территориальных сетевых организаций по уровням напряжения</t>
  </si>
  <si>
    <t>январь 2015 года</t>
  </si>
  <si>
    <t>январь 2015</t>
  </si>
  <si>
    <t>ОАО"Похвистневоэнерго"</t>
  </si>
  <si>
    <t>ОАО "Самаранефтегаз"</t>
  </si>
  <si>
    <t>февраль 2015 года</t>
  </si>
  <si>
    <t>февраль 2015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</si>
</sst>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7" formatCode="#,##0.000_ ;\-#,##0.000\ "/>
    <numFmt numFmtId="169" formatCode="#,##0.0_ ;\-#,##0.0\ "/>
    <numFmt numFmtId="170" formatCode="_-* #,##0.0_р_._-;\-* #,##0.0_р_._-;_-* &quot;-&quot;?_р_._-;_-@_-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9" fontId="8" fillId="0" borderId="0" applyBorder="0">
      <alignment vertical="top"/>
    </xf>
  </cellStyleXfs>
  <cellXfs count="7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164" fontId="4" fillId="2" borderId="6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/>
    <xf numFmtId="164" fontId="4" fillId="2" borderId="7" xfId="0" applyNumberFormat="1" applyFont="1" applyFill="1" applyBorder="1" applyAlignment="1">
      <alignment horizontal="left"/>
    </xf>
    <xf numFmtId="164" fontId="5" fillId="2" borderId="7" xfId="0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vertical="center"/>
    </xf>
    <xf numFmtId="0" fontId="1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4" fillId="2" borderId="8" xfId="1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vertical="center"/>
    </xf>
    <xf numFmtId="164" fontId="4" fillId="2" borderId="8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/>
    <xf numFmtId="164" fontId="1" fillId="2" borderId="6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43" fontId="1" fillId="0" borderId="0" xfId="0" applyNumberFormat="1" applyFont="1"/>
    <xf numFmtId="164" fontId="1" fillId="2" borderId="6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70" fontId="4" fillId="2" borderId="1" xfId="1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/>
    </xf>
    <xf numFmtId="164" fontId="4" fillId="2" borderId="8" xfId="1" applyNumberFormat="1" applyFont="1" applyFill="1" applyBorder="1" applyAlignment="1">
      <alignment horizontal="right" vertical="center"/>
    </xf>
    <xf numFmtId="169" fontId="1" fillId="2" borderId="6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164" fontId="5" fillId="0" borderId="7" xfId="0" applyNumberFormat="1" applyFont="1" applyBorder="1" applyAlignment="1"/>
    <xf numFmtId="164" fontId="5" fillId="0" borderId="9" xfId="0" applyNumberFormat="1" applyFont="1" applyBorder="1" applyAlignment="1"/>
    <xf numFmtId="170" fontId="1" fillId="0" borderId="0" xfId="0" applyNumberFormat="1" applyFont="1"/>
    <xf numFmtId="165" fontId="1" fillId="0" borderId="1" xfId="0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center"/>
    </xf>
    <xf numFmtId="169" fontId="9" fillId="2" borderId="8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/>
    <xf numFmtId="0" fontId="0" fillId="0" borderId="2" xfId="0" applyBorder="1" applyAlignment="1"/>
    <xf numFmtId="164" fontId="5" fillId="2" borderId="1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10" xfId="3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19" sqref="G19"/>
    </sheetView>
  </sheetViews>
  <sheetFormatPr defaultRowHeight="15.75"/>
  <cols>
    <col min="1" max="1" width="48.42578125" style="1" customWidth="1"/>
    <col min="2" max="3" width="11.7109375" style="1" customWidth="1"/>
    <col min="4" max="4" width="12.42578125" style="1" customWidth="1"/>
    <col min="5" max="5" width="11.5703125" style="1" customWidth="1"/>
    <col min="6" max="6" width="14.57031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8" ht="19.5" customHeight="1">
      <c r="A1" s="63" t="s">
        <v>15</v>
      </c>
      <c r="B1" s="64"/>
      <c r="C1" s="64"/>
      <c r="D1" s="64"/>
      <c r="E1" s="64"/>
      <c r="F1" s="65"/>
    </row>
    <row r="2" spans="1:8" ht="19.5" customHeight="1">
      <c r="A2" s="66"/>
      <c r="B2" s="65"/>
      <c r="C2" s="65"/>
      <c r="D2" s="65"/>
      <c r="E2" s="65"/>
      <c r="F2" s="65"/>
    </row>
    <row r="3" spans="1:8" ht="18" customHeight="1">
      <c r="A3" s="72" t="s">
        <v>16</v>
      </c>
      <c r="B3" s="73"/>
      <c r="C3" s="73"/>
      <c r="D3" s="73"/>
      <c r="E3" s="73"/>
    </row>
    <row r="4" spans="1:8" ht="23.25" customHeight="1">
      <c r="A4" s="74" t="s">
        <v>3</v>
      </c>
      <c r="B4" s="69" t="s">
        <v>17</v>
      </c>
      <c r="C4" s="70"/>
      <c r="D4" s="70"/>
      <c r="E4" s="70"/>
      <c r="F4" s="71"/>
    </row>
    <row r="5" spans="1:8" ht="15" customHeight="1">
      <c r="A5" s="75"/>
      <c r="B5" s="2" t="s">
        <v>8</v>
      </c>
      <c r="C5" s="2" t="s">
        <v>9</v>
      </c>
      <c r="D5" s="2" t="s">
        <v>10</v>
      </c>
      <c r="E5" s="19" t="s">
        <v>11</v>
      </c>
      <c r="F5" s="18" t="s">
        <v>12</v>
      </c>
    </row>
    <row r="6" spans="1:8">
      <c r="A6" s="76" t="s">
        <v>0</v>
      </c>
      <c r="B6" s="76"/>
      <c r="C6" s="76"/>
      <c r="D6" s="76"/>
      <c r="E6" s="77"/>
      <c r="F6" s="18"/>
    </row>
    <row r="7" spans="1:8">
      <c r="A7" s="3" t="s">
        <v>4</v>
      </c>
      <c r="B7" s="43"/>
      <c r="C7" s="43"/>
      <c r="D7" s="44"/>
      <c r="E7" s="45"/>
      <c r="F7" s="44"/>
    </row>
    <row r="8" spans="1:8">
      <c r="A8" s="12" t="s">
        <v>5</v>
      </c>
      <c r="B8" s="38"/>
      <c r="C8" s="46"/>
      <c r="D8" s="44">
        <v>1712.7</v>
      </c>
      <c r="E8" s="45">
        <v>2511</v>
      </c>
      <c r="F8" s="44">
        <f>SUM(D8:E8)</f>
        <v>4223.7</v>
      </c>
    </row>
    <row r="9" spans="1:8" ht="17.25" customHeight="1">
      <c r="A9" s="12" t="s">
        <v>6</v>
      </c>
      <c r="B9" s="55">
        <f>B12-B8</f>
        <v>4925.03</v>
      </c>
      <c r="C9" s="55">
        <f t="shared" ref="C9:F9" si="0">C12-C8</f>
        <v>2962.5740000000001</v>
      </c>
      <c r="D9" s="55">
        <f t="shared" si="0"/>
        <v>18053.916000000001</v>
      </c>
      <c r="E9" s="55">
        <f t="shared" si="0"/>
        <v>1564.3690000000001</v>
      </c>
      <c r="F9" s="55">
        <f t="shared" si="0"/>
        <v>27505.888999999999</v>
      </c>
      <c r="G9" s="53"/>
    </row>
    <row r="10" spans="1:8" ht="16.5" customHeight="1">
      <c r="A10" s="26" t="s">
        <v>7</v>
      </c>
      <c r="B10" s="34"/>
      <c r="C10" s="46"/>
      <c r="D10" s="47">
        <v>411.2</v>
      </c>
      <c r="E10" s="48"/>
      <c r="F10" s="34">
        <f>SUM(B10:E10)</f>
        <v>411.2</v>
      </c>
    </row>
    <row r="11" spans="1:8" ht="16.5" customHeight="1">
      <c r="A11" s="13" t="s">
        <v>13</v>
      </c>
      <c r="B11" s="34">
        <v>0.5</v>
      </c>
      <c r="C11" s="49">
        <v>1</v>
      </c>
      <c r="D11" s="47">
        <v>16.3</v>
      </c>
      <c r="E11" s="50">
        <v>0.01</v>
      </c>
      <c r="F11" s="34">
        <f>SUM(B11:E11)</f>
        <v>17.810000000000002</v>
      </c>
    </row>
    <row r="12" spans="1:8" ht="14.25" customHeight="1">
      <c r="A12" s="14" t="s">
        <v>14</v>
      </c>
      <c r="B12" s="42">
        <v>4925.03</v>
      </c>
      <c r="C12" s="32">
        <v>2962.5740000000001</v>
      </c>
      <c r="D12" s="54">
        <v>19766.616000000002</v>
      </c>
      <c r="E12" s="33">
        <v>4075.3690000000001</v>
      </c>
      <c r="F12" s="32">
        <f>SUM(B12:E12)</f>
        <v>31729.589</v>
      </c>
      <c r="H12" s="31"/>
    </row>
    <row r="13" spans="1:8">
      <c r="A13" s="68" t="s">
        <v>18</v>
      </c>
      <c r="B13" s="78"/>
      <c r="C13" s="78"/>
      <c r="D13" s="78"/>
      <c r="E13" s="78"/>
      <c r="F13" s="18"/>
    </row>
    <row r="14" spans="1:8">
      <c r="A14" s="15" t="s">
        <v>4</v>
      </c>
      <c r="B14" s="35"/>
      <c r="C14" s="35"/>
      <c r="D14" s="35"/>
      <c r="E14" s="36"/>
      <c r="F14" s="35"/>
    </row>
    <row r="15" spans="1:8">
      <c r="A15" s="12" t="s">
        <v>5</v>
      </c>
      <c r="B15" s="35"/>
      <c r="C15" s="35"/>
      <c r="D15" s="35"/>
      <c r="E15" s="37">
        <v>1731.8</v>
      </c>
      <c r="F15" s="38">
        <f>SUM(E15)</f>
        <v>1731.8</v>
      </c>
    </row>
    <row r="16" spans="1:8" ht="18" customHeight="1">
      <c r="A16" s="12" t="s">
        <v>6</v>
      </c>
      <c r="B16" s="39">
        <f>B19-B15</f>
        <v>1162.8</v>
      </c>
      <c r="C16" s="39">
        <f t="shared" ref="C16:F16" si="1">C19-C15</f>
        <v>0</v>
      </c>
      <c r="D16" s="39">
        <f t="shared" si="1"/>
        <v>1686</v>
      </c>
      <c r="E16" s="39">
        <f t="shared" si="1"/>
        <v>968.14899999999966</v>
      </c>
      <c r="F16" s="39">
        <f t="shared" si="1"/>
        <v>3816.9489999999996</v>
      </c>
      <c r="G16" s="53"/>
      <c r="H16" s="53"/>
    </row>
    <row r="17" spans="1:6" ht="16.5" customHeight="1">
      <c r="A17" s="26" t="s">
        <v>7</v>
      </c>
      <c r="B17" s="35"/>
      <c r="C17" s="35"/>
      <c r="D17" s="40">
        <v>218.4</v>
      </c>
      <c r="E17" s="41">
        <v>377.3</v>
      </c>
      <c r="F17" s="34">
        <f>SUM(D17:E17)</f>
        <v>595.70000000000005</v>
      </c>
    </row>
    <row r="18" spans="1:6" ht="16.5" customHeight="1">
      <c r="A18" s="13" t="s">
        <v>13</v>
      </c>
      <c r="B18" s="35"/>
      <c r="C18" s="35"/>
      <c r="D18" s="40">
        <v>0.7</v>
      </c>
      <c r="E18" s="40">
        <v>0.1</v>
      </c>
      <c r="F18" s="40">
        <f>SUM(D18:E18)</f>
        <v>0.79999999999999993</v>
      </c>
    </row>
    <row r="19" spans="1:6">
      <c r="A19" s="14" t="s">
        <v>14</v>
      </c>
      <c r="B19" s="42">
        <v>1162.8</v>
      </c>
      <c r="C19" s="42"/>
      <c r="D19" s="42">
        <v>1686</v>
      </c>
      <c r="E19" s="42">
        <f>2701.526-E26</f>
        <v>2699.9489999999996</v>
      </c>
      <c r="F19" s="42">
        <f>SUM(B19:E19)</f>
        <v>5548.7489999999998</v>
      </c>
    </row>
    <row r="20" spans="1:6">
      <c r="A20" s="67" t="s">
        <v>19</v>
      </c>
      <c r="B20" s="67"/>
      <c r="C20" s="67"/>
      <c r="D20" s="67"/>
      <c r="E20" s="68"/>
      <c r="F20" s="18"/>
    </row>
    <row r="21" spans="1:6">
      <c r="A21" s="6" t="s">
        <v>4</v>
      </c>
      <c r="B21" s="51"/>
      <c r="C21" s="51"/>
      <c r="D21" s="51"/>
      <c r="E21" s="52"/>
      <c r="F21" s="51"/>
    </row>
    <row r="22" spans="1:6">
      <c r="A22" s="5" t="s">
        <v>5</v>
      </c>
      <c r="B22" s="51"/>
      <c r="C22" s="51"/>
      <c r="D22" s="51"/>
      <c r="E22" s="52"/>
      <c r="F22" s="51"/>
    </row>
    <row r="23" spans="1:6" ht="15.75" customHeight="1">
      <c r="A23" s="5" t="s">
        <v>6</v>
      </c>
      <c r="B23" s="8"/>
      <c r="C23" s="17"/>
      <c r="D23" s="8"/>
      <c r="E23" s="25">
        <v>1.6</v>
      </c>
      <c r="F23" s="8">
        <v>1.6</v>
      </c>
    </row>
    <row r="24" spans="1:6" ht="16.5" customHeight="1">
      <c r="A24" s="27" t="s">
        <v>7</v>
      </c>
      <c r="B24" s="51"/>
      <c r="C24" s="51"/>
      <c r="D24" s="51"/>
      <c r="E24" s="52"/>
      <c r="F24" s="51"/>
    </row>
    <row r="25" spans="1:6" ht="16.5" customHeight="1">
      <c r="A25" s="13" t="s">
        <v>13</v>
      </c>
      <c r="B25" s="51"/>
      <c r="C25" s="51"/>
      <c r="D25" s="51"/>
      <c r="E25" s="51"/>
      <c r="F25" s="51"/>
    </row>
    <row r="26" spans="1:6">
      <c r="A26" s="28" t="s">
        <v>14</v>
      </c>
      <c r="B26" s="8"/>
      <c r="C26" s="8"/>
      <c r="D26" s="8"/>
      <c r="E26" s="25">
        <f>1577/1000</f>
        <v>1.577</v>
      </c>
      <c r="F26" s="8">
        <v>1.6</v>
      </c>
    </row>
  </sheetData>
  <mergeCells count="7">
    <mergeCell ref="A1:F2"/>
    <mergeCell ref="A20:E20"/>
    <mergeCell ref="B4:F4"/>
    <mergeCell ref="A3:E3"/>
    <mergeCell ref="A4:A5"/>
    <mergeCell ref="A6:E6"/>
    <mergeCell ref="A13:E13"/>
  </mergeCells>
  <pageMargins left="0.46" right="0.23622047244094491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A20" sqref="A20:E20"/>
    </sheetView>
  </sheetViews>
  <sheetFormatPr defaultRowHeight="15.75"/>
  <cols>
    <col min="1" max="1" width="48.42578125" style="1" customWidth="1"/>
    <col min="2" max="3" width="11.7109375" style="1" customWidth="1"/>
    <col min="4" max="4" width="12.42578125" style="1" customWidth="1"/>
    <col min="5" max="5" width="11.5703125" style="1" customWidth="1"/>
    <col min="6" max="6" width="14.5703125" style="1" customWidth="1"/>
    <col min="7" max="7" width="12.42578125" style="1" bestFit="1" customWidth="1"/>
    <col min="8" max="16384" width="9.140625" style="1"/>
  </cols>
  <sheetData>
    <row r="1" spans="1:7" ht="19.5" customHeight="1">
      <c r="A1" s="63" t="s">
        <v>15</v>
      </c>
      <c r="B1" s="64"/>
      <c r="C1" s="64"/>
      <c r="D1" s="64"/>
      <c r="E1" s="64"/>
      <c r="F1" s="65"/>
    </row>
    <row r="2" spans="1:7" ht="19.5" customHeight="1">
      <c r="A2" s="66"/>
      <c r="B2" s="65"/>
      <c r="C2" s="65"/>
      <c r="D2" s="65"/>
      <c r="E2" s="65"/>
      <c r="F2" s="65"/>
    </row>
    <row r="3" spans="1:7" ht="18" customHeight="1">
      <c r="A3" s="72" t="s">
        <v>20</v>
      </c>
      <c r="B3" s="73"/>
      <c r="C3" s="73"/>
      <c r="D3" s="73"/>
      <c r="E3" s="73"/>
    </row>
    <row r="4" spans="1:7" ht="23.25" customHeight="1">
      <c r="A4" s="74" t="s">
        <v>3</v>
      </c>
      <c r="B4" s="69" t="s">
        <v>21</v>
      </c>
      <c r="C4" s="70"/>
      <c r="D4" s="70"/>
      <c r="E4" s="70"/>
      <c r="F4" s="71"/>
    </row>
    <row r="5" spans="1:7" ht="15" customHeight="1">
      <c r="A5" s="75"/>
      <c r="B5" s="2" t="s">
        <v>8</v>
      </c>
      <c r="C5" s="2" t="s">
        <v>9</v>
      </c>
      <c r="D5" s="2" t="s">
        <v>10</v>
      </c>
      <c r="E5" s="19" t="s">
        <v>11</v>
      </c>
      <c r="F5" s="18" t="s">
        <v>12</v>
      </c>
    </row>
    <row r="6" spans="1:7">
      <c r="A6" s="76" t="s">
        <v>0</v>
      </c>
      <c r="B6" s="76"/>
      <c r="C6" s="76"/>
      <c r="D6" s="76"/>
      <c r="E6" s="77"/>
      <c r="F6" s="18"/>
    </row>
    <row r="7" spans="1:7">
      <c r="A7" s="3" t="s">
        <v>4</v>
      </c>
      <c r="B7" s="4"/>
      <c r="C7" s="4"/>
      <c r="D7" s="4"/>
      <c r="E7" s="20"/>
      <c r="F7" s="4"/>
    </row>
    <row r="8" spans="1:7">
      <c r="A8" s="12" t="s">
        <v>5</v>
      </c>
      <c r="B8" s="9"/>
      <c r="C8" s="10"/>
      <c r="D8" s="9">
        <v>1458.6849999999999</v>
      </c>
      <c r="E8" s="9">
        <v>2633.4590000000003</v>
      </c>
      <c r="F8" s="9">
        <f>SUM(D8:E8)</f>
        <v>4092.1440000000002</v>
      </c>
    </row>
    <row r="9" spans="1:7" ht="17.25" customHeight="1">
      <c r="A9" s="12" t="s">
        <v>6</v>
      </c>
      <c r="B9" s="9">
        <f>B12-B8</f>
        <v>4292.4059999999999</v>
      </c>
      <c r="C9" s="9">
        <f t="shared" ref="C9:E9" si="0">C12-C8</f>
        <v>2607.8760000000002</v>
      </c>
      <c r="D9" s="9">
        <f t="shared" si="0"/>
        <v>18971.863000000001</v>
      </c>
      <c r="E9" s="9">
        <f t="shared" si="0"/>
        <v>1482.6250000000005</v>
      </c>
      <c r="F9" s="9">
        <f>SUM(B9:E9)</f>
        <v>27354.77</v>
      </c>
    </row>
    <row r="10" spans="1:7" ht="16.5" customHeight="1">
      <c r="A10" s="26" t="s">
        <v>7</v>
      </c>
      <c r="B10" s="11"/>
      <c r="C10" s="10"/>
      <c r="D10" s="9">
        <v>386.01399999999995</v>
      </c>
      <c r="E10" s="9"/>
      <c r="F10" s="9">
        <f>SUM(B10:E10)</f>
        <v>386.01399999999995</v>
      </c>
      <c r="G10" s="53"/>
    </row>
    <row r="11" spans="1:7" ht="16.5" customHeight="1">
      <c r="A11" s="13" t="s">
        <v>13</v>
      </c>
      <c r="B11" s="60">
        <v>1.0940000000000001</v>
      </c>
      <c r="C11" s="61">
        <v>1.2110000000000001</v>
      </c>
      <c r="D11" s="62">
        <v>17.747</v>
      </c>
      <c r="E11" s="59">
        <v>8.0000000000000002E-3</v>
      </c>
      <c r="F11" s="58">
        <f>SUM(B11:E11)</f>
        <v>20.059999999999999</v>
      </c>
    </row>
    <row r="12" spans="1:7" ht="14.25" customHeight="1">
      <c r="A12" s="14" t="s">
        <v>14</v>
      </c>
      <c r="B12" s="29">
        <v>4292.4059999999999</v>
      </c>
      <c r="C12" s="29">
        <v>2607.8760000000002</v>
      </c>
      <c r="D12" s="29">
        <v>20430.548000000003</v>
      </c>
      <c r="E12" s="29">
        <v>4116.0840000000007</v>
      </c>
      <c r="F12" s="29">
        <f>SUM(B12:E12)</f>
        <v>31446.914000000004</v>
      </c>
    </row>
    <row r="13" spans="1:7">
      <c r="A13" s="68" t="s">
        <v>1</v>
      </c>
      <c r="B13" s="78"/>
      <c r="C13" s="78"/>
      <c r="D13" s="78"/>
      <c r="E13" s="78"/>
      <c r="F13" s="18"/>
    </row>
    <row r="14" spans="1:7">
      <c r="A14" s="15" t="s">
        <v>4</v>
      </c>
      <c r="B14" s="16"/>
      <c r="C14" s="16"/>
      <c r="D14" s="16"/>
      <c r="E14" s="22"/>
      <c r="F14" s="16"/>
    </row>
    <row r="15" spans="1:7">
      <c r="A15" s="12" t="s">
        <v>5</v>
      </c>
      <c r="B15" s="16"/>
      <c r="C15" s="16"/>
      <c r="D15" s="16"/>
      <c r="E15" s="23">
        <v>1589.0219999999999</v>
      </c>
      <c r="F15" s="9">
        <f>1574.8</f>
        <v>1574.8</v>
      </c>
    </row>
    <row r="16" spans="1:7" ht="18" customHeight="1">
      <c r="A16" s="12" t="s">
        <v>6</v>
      </c>
      <c r="B16" s="9">
        <f>B19</f>
        <v>849.55</v>
      </c>
      <c r="C16" s="9">
        <f t="shared" ref="C16:E16" si="1">C19-C15</f>
        <v>0</v>
      </c>
      <c r="D16" s="9">
        <f t="shared" si="1"/>
        <v>1584.7549999999999</v>
      </c>
      <c r="E16" s="9">
        <f t="shared" si="1"/>
        <v>883.99800000000005</v>
      </c>
      <c r="F16" s="9">
        <f>SUM(B16:E16)</f>
        <v>3318.3029999999999</v>
      </c>
    </row>
    <row r="17" spans="1:7" ht="16.5" customHeight="1">
      <c r="A17" s="26" t="s">
        <v>7</v>
      </c>
      <c r="B17" s="16"/>
      <c r="C17" s="16"/>
      <c r="D17" s="9">
        <v>211.995</v>
      </c>
      <c r="E17" s="21">
        <v>322</v>
      </c>
      <c r="F17" s="9">
        <f>SUM(D17:E17)</f>
        <v>533.995</v>
      </c>
      <c r="G17" s="53"/>
    </row>
    <row r="18" spans="1:7" ht="16.5" customHeight="1">
      <c r="A18" s="13" t="s">
        <v>13</v>
      </c>
      <c r="B18" s="16"/>
      <c r="C18" s="16"/>
      <c r="D18" s="56">
        <v>0.70899999999999996</v>
      </c>
      <c r="E18" s="57">
        <v>6.4000000000000001E-2</v>
      </c>
      <c r="F18" s="58">
        <f>SUM(D18:E18)</f>
        <v>0.77299999999999991</v>
      </c>
    </row>
    <row r="19" spans="1:7">
      <c r="A19" s="14" t="s">
        <v>14</v>
      </c>
      <c r="B19" s="29">
        <v>849.55</v>
      </c>
      <c r="C19" s="29"/>
      <c r="D19" s="29">
        <v>1584.7549999999999</v>
      </c>
      <c r="E19" s="29">
        <f>2473.107-E26</f>
        <v>2473.02</v>
      </c>
      <c r="F19" s="29">
        <f>SUM(B19:E19)</f>
        <v>4907.3249999999998</v>
      </c>
    </row>
    <row r="20" spans="1:7">
      <c r="A20" s="67" t="s">
        <v>2</v>
      </c>
      <c r="B20" s="67"/>
      <c r="C20" s="67"/>
      <c r="D20" s="67"/>
      <c r="E20" s="68"/>
      <c r="F20" s="18"/>
    </row>
    <row r="21" spans="1:7">
      <c r="A21" s="6" t="s">
        <v>4</v>
      </c>
      <c r="B21" s="7"/>
      <c r="C21" s="7"/>
      <c r="D21" s="7"/>
      <c r="E21" s="24"/>
      <c r="F21" s="7"/>
    </row>
    <row r="22" spans="1:7">
      <c r="A22" s="5" t="s">
        <v>5</v>
      </c>
      <c r="B22" s="7"/>
      <c r="C22" s="7"/>
      <c r="D22" s="7"/>
      <c r="E22" s="24"/>
      <c r="F22" s="7"/>
    </row>
    <row r="23" spans="1:7" ht="15.75" customHeight="1">
      <c r="A23" s="5" t="s">
        <v>6</v>
      </c>
      <c r="B23" s="8"/>
      <c r="C23" s="17"/>
      <c r="D23" s="8"/>
      <c r="E23" s="25">
        <f>87/1000</f>
        <v>8.6999999999999994E-2</v>
      </c>
      <c r="F23" s="17">
        <f>E23</f>
        <v>8.6999999999999994E-2</v>
      </c>
    </row>
    <row r="24" spans="1:7" ht="16.5" customHeight="1">
      <c r="A24" s="27" t="s">
        <v>7</v>
      </c>
      <c r="B24" s="7"/>
      <c r="C24" s="7"/>
      <c r="D24" s="7"/>
      <c r="E24" s="7"/>
      <c r="F24" s="30"/>
    </row>
    <row r="25" spans="1:7" ht="16.5" customHeight="1">
      <c r="A25" s="13" t="s">
        <v>13</v>
      </c>
      <c r="B25" s="7"/>
      <c r="C25" s="7"/>
      <c r="D25" s="7"/>
      <c r="E25" s="7"/>
      <c r="F25" s="30"/>
    </row>
    <row r="26" spans="1:7">
      <c r="A26" s="28" t="s">
        <v>14</v>
      </c>
      <c r="B26" s="8"/>
      <c r="C26" s="8"/>
      <c r="D26" s="8"/>
      <c r="E26" s="25">
        <f>E23</f>
        <v>8.6999999999999994E-2</v>
      </c>
      <c r="F26" s="8">
        <f>F23</f>
        <v>8.6999999999999994E-2</v>
      </c>
    </row>
  </sheetData>
  <mergeCells count="7">
    <mergeCell ref="A20:E20"/>
    <mergeCell ref="A1:F2"/>
    <mergeCell ref="A3:E3"/>
    <mergeCell ref="A4:A5"/>
    <mergeCell ref="B4:F4"/>
    <mergeCell ref="A6:E6"/>
    <mergeCell ref="A13:E13"/>
  </mergeCells>
  <pageMargins left="0.46" right="0.23622047244094491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2015-03-11T12:00:16Z</dcterms:modified>
</cp:coreProperties>
</file>